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24226"/>
  <xr:revisionPtr revIDLastSave="0" documentId="13_ncr:1_{2F1F1DE4-6E0B-4464-ADDD-D4B66C55AF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hedule 2, Page 4, WP 7.1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14" l="1"/>
  <c r="C31" i="14" s="1"/>
  <c r="C33" i="14" s="1"/>
  <c r="C35" i="14" s="1"/>
  <c r="C37" i="14" s="1"/>
  <c r="C39" i="14" s="1"/>
  <c r="A15" i="14"/>
  <c r="A16" i="14" s="1"/>
  <c r="A17" i="14" s="1"/>
  <c r="A18" i="14" s="1"/>
  <c r="A19" i="14" s="1"/>
  <c r="A20" i="14" s="1"/>
  <c r="A21" i="14" s="1"/>
  <c r="A22" i="14" s="1"/>
  <c r="A24" i="14" s="1"/>
  <c r="A26" i="14" s="1"/>
  <c r="A29" i="14" s="1"/>
  <c r="A30" i="14" s="1"/>
  <c r="A31" i="14" s="1"/>
  <c r="A32" i="14" s="1"/>
  <c r="A33" i="14" s="1"/>
  <c r="A34" i="14" s="1"/>
  <c r="A35" i="14" s="1"/>
  <c r="A36" i="14" s="1"/>
  <c r="A37" i="14" s="1"/>
  <c r="C14" i="14"/>
  <c r="C16" i="14" s="1"/>
  <c r="C18" i="14" s="1"/>
  <c r="C20" i="14" s="1"/>
  <c r="C22" i="14" s="1"/>
  <c r="C24" i="14" l="1"/>
  <c r="C26" i="14"/>
  <c r="C41" i="14" s="1"/>
  <c r="A39" i="14"/>
  <c r="A41" i="14" s="1"/>
</calcChain>
</file>

<file path=xl/sharedStrings.xml><?xml version="1.0" encoding="utf-8"?>
<sst xmlns="http://schemas.openxmlformats.org/spreadsheetml/2006/main" count="35" uniqueCount="28">
  <si>
    <t>(1)</t>
  </si>
  <si>
    <t>(2)</t>
  </si>
  <si>
    <t>(3)</t>
  </si>
  <si>
    <t>Line 
No.</t>
  </si>
  <si>
    <t>(AMOUNTS IN THOUSANDS)</t>
  </si>
  <si>
    <t>Description</t>
  </si>
  <si>
    <t>Less Exempt Property</t>
  </si>
  <si>
    <t xml:space="preserve">Taxable Balance </t>
  </si>
  <si>
    <t>Fair Market Value Factor</t>
  </si>
  <si>
    <t>Allocated Value</t>
  </si>
  <si>
    <t>Assessment Ratio</t>
  </si>
  <si>
    <t>Assessment</t>
  </si>
  <si>
    <t>Millage Rate - Burke County Unincorporated</t>
  </si>
  <si>
    <t>Amount</t>
  </si>
  <si>
    <t>PROPERTY TAX EXPENSES</t>
  </si>
  <si>
    <t>Vogtle Unit 3/Common Property Taxes for 2022</t>
  </si>
  <si>
    <t>FOR THE TWELVE MONTHS ENDING JANUARY 2023</t>
  </si>
  <si>
    <t>Vogtle Unit 3/Common CWIP balance - December 2021 balance</t>
  </si>
  <si>
    <t>February - December 2022 Vogtle Unit 3/Common Property Taxes:</t>
  </si>
  <si>
    <t>January 2022 Property Taxes Vogtle Unit 3 Capitalized</t>
  </si>
  <si>
    <t>Vogtle Unit 3/Common February thru December 2022 Property Taxes</t>
  </si>
  <si>
    <t>January 2023 Vogtle Unit 3/Common Property Taxes:</t>
  </si>
  <si>
    <t>Vogtle Unit 3/Common January 2023 Property Taxes</t>
  </si>
  <si>
    <t>Vogtle Unit 3/Common PIS balance - December 2022 balance</t>
  </si>
  <si>
    <t>Vogtle Unit 3/Common Property Taxes for 2023</t>
  </si>
  <si>
    <t>Vogtle Unit 3 Property Taxes - Test Period (Lines 11 + 21)</t>
  </si>
  <si>
    <t>VOGTLE UNIT 3 BASE RATE FILING - DOCKET 43838</t>
  </si>
  <si>
    <t>GEORGIA POWER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</si>
</sst>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00000_);_(* \(#,##0.000000\);_(* &quot;-&quot;??_);_(@_)"/>
    <numFmt numFmtId="166" formatCode="_(* #,##0.00000_);_(* \(#,##0.00000\);_(* &quot;-&quot;??_);_(@_)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/>
    <xf numFmtId="0" fontId="4" fillId="0" borderId="0" xfId="0" quotePrefix="1" applyFont="1" applyBorder="1" applyAlignment="1">
      <alignment horizontal="center"/>
    </xf>
    <xf numFmtId="0" fontId="4" fillId="0" borderId="0" xfId="0" quotePrefix="1" applyFont="1" applyBorder="1" applyAlignment="1">
      <alignment horizontal="center" wrapText="1"/>
    </xf>
    <xf numFmtId="0" fontId="4" fillId="0" borderId="0" xfId="0" quotePrefix="1" applyFont="1" applyAlignment="1">
      <alignment horizontal="center"/>
    </xf>
    <xf numFmtId="0" fontId="4" fillId="0" borderId="0" xfId="0" quotePrefix="1" applyFont="1" applyFill="1" applyBorder="1" applyAlignment="1">
      <alignment horizontal="center" wrapText="1"/>
    </xf>
    <xf numFmtId="0" fontId="7" fillId="0" borderId="0" xfId="0" applyFont="1"/>
    <xf numFmtId="0" fontId="4" fillId="0" borderId="0" xfId="4" applyFont="1"/>
    <xf numFmtId="42" fontId="4" fillId="0" borderId="0" xfId="1" applyNumberFormat="1" applyFont="1" applyFill="1"/>
    <xf numFmtId="0" fontId="4" fillId="0" borderId="0" xfId="4" quotePrefix="1" applyFont="1" applyAlignment="1">
      <alignment horizontal="left"/>
    </xf>
    <xf numFmtId="164" fontId="4" fillId="0" borderId="1" xfId="1" applyNumberFormat="1" applyFont="1" applyBorder="1"/>
    <xf numFmtId="42" fontId="4" fillId="0" borderId="0" xfId="1" applyNumberFormat="1" applyFont="1" applyFill="1" applyBorder="1" applyAlignment="1">
      <alignment horizontal="center"/>
    </xf>
    <xf numFmtId="166" fontId="4" fillId="0" borderId="1" xfId="1" applyNumberFormat="1" applyFont="1" applyFill="1" applyBorder="1"/>
    <xf numFmtId="0" fontId="4" fillId="0" borderId="0" xfId="4" applyFont="1" applyAlignment="1">
      <alignment horizontal="left"/>
    </xf>
    <xf numFmtId="43" fontId="4" fillId="0" borderId="0" xfId="1" applyNumberFormat="1" applyFont="1" applyFill="1"/>
    <xf numFmtId="165" fontId="4" fillId="0" borderId="1" xfId="1" applyNumberFormat="1" applyFont="1" applyFill="1" applyBorder="1"/>
    <xf numFmtId="42" fontId="4" fillId="0" borderId="0" xfId="1" applyNumberFormat="1" applyFont="1" applyFill="1" applyBorder="1"/>
    <xf numFmtId="42" fontId="4" fillId="0" borderId="2" xfId="0" applyNumberFormat="1" applyFont="1" applyBorder="1"/>
    <xf numFmtId="42" fontId="7" fillId="0" borderId="2" xfId="0" applyNumberFormat="1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8">
    <cellStyle name="Comma" xfId="1" builtinId="3"/>
    <cellStyle name="Comma 14" xfId="5" xr:uid="{4F4DDD34-B099-4C35-AE8F-7A69B01A554A}"/>
    <cellStyle name="Comma 3 3" xfId="6" xr:uid="{A54A7386-638F-4BEA-B86D-0F36672FAEE6}"/>
    <cellStyle name="Currency 3" xfId="7" xr:uid="{FECA6272-B6AD-4A43-8891-89F1B072E78C}"/>
    <cellStyle name="Normal" xfId="0" builtinId="0"/>
    <cellStyle name="Normal 2" xfId="2" xr:uid="{00000000-0005-0000-0000-000002000000}"/>
    <cellStyle name="Normal 3 2 2" xfId="4" xr:uid="{142E078C-076F-4D3A-80CF-481EAF68C8D5}"/>
    <cellStyle name="Percent 3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F99A8-7677-4C64-9326-3D36ADE4E91A}">
  <sheetPr>
    <pageSetUpPr fitToPage="1"/>
  </sheetPr>
  <dimension ref="A1:W41"/>
  <sheetViews>
    <sheetView showGridLines="0" tabSelected="1" zoomScaleNormal="100" workbookViewId="0">
      <selection activeCell="F11" sqref="F11"/>
    </sheetView>
  </sheetViews>
  <sheetFormatPr defaultColWidth="8.85546875" defaultRowHeight="12.75" x14ac:dyDescent="0.2"/>
  <cols>
    <col min="1" max="1" width="5.7109375" style="5" customWidth="1"/>
    <col min="2" max="2" width="59.28515625" style="5" bestFit="1" customWidth="1"/>
    <col min="3" max="3" width="14.5703125" style="5" customWidth="1"/>
    <col min="4" max="4" width="17.7109375" style="5" bestFit="1" customWidth="1"/>
    <col min="5" max="5" width="24.5703125" style="5" bestFit="1" customWidth="1"/>
    <col min="6" max="8" width="22.28515625" style="5" customWidth="1"/>
    <col min="9" max="9" width="21.42578125" style="5" customWidth="1"/>
    <col min="10" max="15" width="19.7109375" style="5" customWidth="1"/>
    <col min="16" max="16" width="15.7109375" style="5" customWidth="1"/>
    <col min="17" max="17" width="13.7109375" style="5" bestFit="1" customWidth="1"/>
    <col min="18" max="18" width="8.85546875" style="5"/>
    <col min="19" max="19" width="14.7109375" style="5" bestFit="1" customWidth="1"/>
    <col min="20" max="20" width="16.28515625" style="5" bestFit="1" customWidth="1"/>
    <col min="21" max="21" width="14.7109375" style="5" bestFit="1" customWidth="1"/>
    <col min="22" max="23" width="12.7109375" style="5" customWidth="1"/>
    <col min="24" max="24" width="13.7109375" style="5" customWidth="1"/>
    <col min="25" max="26" width="8.85546875" style="5"/>
    <col min="27" max="28" width="14" style="5" bestFit="1" customWidth="1"/>
    <col min="29" max="16384" width="8.85546875" style="5"/>
  </cols>
  <sheetData>
    <row r="1" spans="1:23" x14ac:dyDescent="0.2">
      <c r="A1" s="1"/>
      <c r="B1" s="2"/>
      <c r="C1" s="2"/>
      <c r="D1" s="2"/>
      <c r="E1" s="2"/>
      <c r="F1" s="2"/>
      <c r="G1" s="2"/>
      <c r="H1" s="2"/>
      <c r="I1" s="2"/>
    </row>
    <row r="2" spans="1:23" x14ac:dyDescent="0.2">
      <c r="A2" s="30" t="s">
        <v>27</v>
      </c>
      <c r="B2" s="31"/>
      <c r="C2" s="31"/>
      <c r="D2" s="2"/>
      <c r="E2" s="2"/>
      <c r="F2" s="2"/>
      <c r="G2" s="2"/>
      <c r="H2" s="2"/>
      <c r="I2" s="2"/>
    </row>
    <row r="3" spans="1:23" x14ac:dyDescent="0.2">
      <c r="A3" s="30" t="s">
        <v>26</v>
      </c>
      <c r="B3" s="30"/>
      <c r="C3" s="30"/>
      <c r="D3" s="2"/>
      <c r="E3" s="2"/>
      <c r="F3" s="2"/>
      <c r="G3" s="2"/>
      <c r="H3" s="2"/>
      <c r="I3" s="2"/>
    </row>
    <row r="4" spans="1:23" x14ac:dyDescent="0.2">
      <c r="A4" s="3"/>
      <c r="B4" s="4"/>
      <c r="C4" s="4"/>
      <c r="D4" s="4"/>
      <c r="E4" s="4"/>
      <c r="F4" s="4"/>
      <c r="G4" s="4"/>
      <c r="H4" s="4"/>
      <c r="I4" s="4"/>
    </row>
    <row r="5" spans="1:23" ht="13.15" customHeight="1" x14ac:dyDescent="0.2">
      <c r="A5" s="32" t="s">
        <v>14</v>
      </c>
      <c r="B5" s="31"/>
      <c r="C5" s="31"/>
      <c r="D5" s="2"/>
      <c r="E5" s="2"/>
      <c r="F5" s="2"/>
      <c r="G5" s="2"/>
      <c r="H5" s="2"/>
      <c r="I5" s="2"/>
    </row>
    <row r="6" spans="1:23" x14ac:dyDescent="0.2">
      <c r="A6" s="30" t="s">
        <v>16</v>
      </c>
      <c r="B6" s="31"/>
      <c r="C6" s="31"/>
      <c r="D6" s="2"/>
      <c r="E6" s="2"/>
      <c r="F6" s="2"/>
      <c r="G6" s="2"/>
      <c r="H6" s="2"/>
      <c r="I6" s="2"/>
    </row>
    <row r="7" spans="1:23" x14ac:dyDescent="0.2">
      <c r="A7" s="33" t="s">
        <v>4</v>
      </c>
      <c r="B7" s="31"/>
      <c r="C7" s="31"/>
      <c r="D7" s="6"/>
      <c r="E7" s="6"/>
      <c r="F7" s="6"/>
      <c r="G7" s="6"/>
      <c r="H7" s="6"/>
      <c r="I7" s="6"/>
    </row>
    <row r="8" spans="1:23" x14ac:dyDescent="0.2">
      <c r="J8" s="7"/>
      <c r="K8" s="7"/>
    </row>
    <row r="9" spans="1:23" x14ac:dyDescent="0.2">
      <c r="A9" s="2"/>
      <c r="B9" s="2"/>
      <c r="C9" s="2"/>
      <c r="D9" s="2"/>
      <c r="E9" s="2"/>
      <c r="F9" s="2"/>
      <c r="G9" s="2"/>
      <c r="H9" s="2"/>
      <c r="I9" s="2"/>
      <c r="J9" s="8"/>
      <c r="K9" s="8"/>
      <c r="L9" s="8"/>
      <c r="M9" s="8"/>
      <c r="N9" s="8"/>
      <c r="O9" s="8"/>
      <c r="P9" s="8"/>
      <c r="Q9" s="8"/>
    </row>
    <row r="10" spans="1:23" ht="25.5" x14ac:dyDescent="0.2">
      <c r="A10" s="9" t="s">
        <v>3</v>
      </c>
      <c r="B10" s="9" t="s">
        <v>5</v>
      </c>
      <c r="C10" s="9" t="s">
        <v>13</v>
      </c>
      <c r="D10" s="10"/>
      <c r="E10" s="10"/>
      <c r="F10" s="10"/>
      <c r="G10" s="10"/>
      <c r="H10" s="11"/>
      <c r="I10" s="11"/>
      <c r="L10" s="11"/>
      <c r="M10" s="7"/>
      <c r="N10" s="11"/>
      <c r="O10" s="7"/>
      <c r="P10" s="7"/>
      <c r="Q10" s="7"/>
      <c r="S10" s="12"/>
      <c r="T10" s="11"/>
      <c r="U10" s="11"/>
      <c r="V10" s="11"/>
      <c r="W10" s="12"/>
    </row>
    <row r="11" spans="1:23" x14ac:dyDescent="0.2">
      <c r="A11" s="13" t="s">
        <v>0</v>
      </c>
      <c r="B11" s="14" t="s">
        <v>1</v>
      </c>
      <c r="C11" s="15" t="s">
        <v>2</v>
      </c>
      <c r="D11" s="13"/>
      <c r="E11" s="14"/>
      <c r="F11" s="14"/>
      <c r="G11" s="14"/>
      <c r="H11" s="16"/>
      <c r="I11" s="16"/>
      <c r="L11" s="11"/>
      <c r="M11" s="7"/>
      <c r="N11" s="11"/>
      <c r="O11" s="7"/>
      <c r="P11" s="7"/>
      <c r="Q11" s="7"/>
      <c r="S11" s="12"/>
      <c r="T11" s="11"/>
      <c r="U11" s="11"/>
      <c r="V11" s="11"/>
      <c r="W11" s="12"/>
    </row>
    <row r="12" spans="1:23" x14ac:dyDescent="0.2">
      <c r="A12" s="13"/>
      <c r="B12" s="14"/>
      <c r="C12" s="15"/>
      <c r="D12" s="13"/>
      <c r="E12" s="14"/>
      <c r="F12" s="14"/>
      <c r="G12" s="14"/>
      <c r="H12" s="16"/>
      <c r="I12" s="16"/>
      <c r="L12" s="11"/>
      <c r="M12" s="7"/>
      <c r="N12" s="11"/>
      <c r="O12" s="7"/>
      <c r="P12" s="7"/>
      <c r="Q12" s="7"/>
      <c r="S12" s="12"/>
      <c r="T12" s="11"/>
      <c r="U12" s="11"/>
      <c r="V12" s="11"/>
      <c r="W12" s="12"/>
    </row>
    <row r="13" spans="1:23" x14ac:dyDescent="0.2">
      <c r="B13" s="17" t="s">
        <v>18</v>
      </c>
    </row>
    <row r="14" spans="1:23" x14ac:dyDescent="0.2">
      <c r="A14" s="2">
        <v>1</v>
      </c>
      <c r="B14" s="18" t="s">
        <v>17</v>
      </c>
      <c r="C14" s="19">
        <f>5028727.35</f>
        <v>5028727.3499999996</v>
      </c>
    </row>
    <row r="15" spans="1:23" x14ac:dyDescent="0.2">
      <c r="A15" s="2">
        <f>A14+1</f>
        <v>2</v>
      </c>
      <c r="B15" s="20" t="s">
        <v>6</v>
      </c>
      <c r="C15" s="21">
        <v>-28066.959999999999</v>
      </c>
    </row>
    <row r="16" spans="1:23" x14ac:dyDescent="0.2">
      <c r="A16" s="2">
        <f>A15+1</f>
        <v>3</v>
      </c>
      <c r="B16" s="18" t="s">
        <v>7</v>
      </c>
      <c r="C16" s="22">
        <f>SUM(C14:C15)</f>
        <v>5000660.3899999997</v>
      </c>
    </row>
    <row r="17" spans="1:3" x14ac:dyDescent="0.2">
      <c r="A17" s="2">
        <f>A16+1</f>
        <v>4</v>
      </c>
      <c r="B17" s="18" t="s">
        <v>8</v>
      </c>
      <c r="C17" s="23">
        <v>0.59513199999999999</v>
      </c>
    </row>
    <row r="18" spans="1:3" x14ac:dyDescent="0.2">
      <c r="A18" s="2">
        <f t="shared" ref="A18:A22" si="0">A17+1</f>
        <v>5</v>
      </c>
      <c r="B18" s="18" t="s">
        <v>9</v>
      </c>
      <c r="C18" s="19">
        <f>C16*C17</f>
        <v>2976053.01922148</v>
      </c>
    </row>
    <row r="19" spans="1:3" x14ac:dyDescent="0.2">
      <c r="A19" s="2">
        <f t="shared" si="0"/>
        <v>6</v>
      </c>
      <c r="B19" s="24" t="s">
        <v>10</v>
      </c>
      <c r="C19" s="25">
        <v>0.4</v>
      </c>
    </row>
    <row r="20" spans="1:3" x14ac:dyDescent="0.2">
      <c r="A20" s="2">
        <f t="shared" si="0"/>
        <v>7</v>
      </c>
      <c r="B20" s="20" t="s">
        <v>11</v>
      </c>
      <c r="C20" s="19">
        <f>C18*C19</f>
        <v>1190421.2076885921</v>
      </c>
    </row>
    <row r="21" spans="1:3" x14ac:dyDescent="0.2">
      <c r="A21" s="2">
        <f t="shared" si="0"/>
        <v>8</v>
      </c>
      <c r="B21" s="18" t="s">
        <v>12</v>
      </c>
      <c r="C21" s="26">
        <v>2.1916999999999999E-2</v>
      </c>
    </row>
    <row r="22" spans="1:3" x14ac:dyDescent="0.2">
      <c r="A22" s="2">
        <f t="shared" si="0"/>
        <v>9</v>
      </c>
      <c r="B22" s="20" t="s">
        <v>15</v>
      </c>
      <c r="C22" s="27">
        <f>C20*C21</f>
        <v>26090.461608910871</v>
      </c>
    </row>
    <row r="23" spans="1:3" x14ac:dyDescent="0.2">
      <c r="A23" s="2"/>
    </row>
    <row r="24" spans="1:3" x14ac:dyDescent="0.2">
      <c r="A24" s="8">
        <f>A22+1</f>
        <v>10</v>
      </c>
      <c r="B24" s="5" t="s">
        <v>19</v>
      </c>
      <c r="C24" s="28">
        <f>C22/12</f>
        <v>2174.2051340759058</v>
      </c>
    </row>
    <row r="26" spans="1:3" x14ac:dyDescent="0.2">
      <c r="A26" s="8">
        <f>A24+1</f>
        <v>11</v>
      </c>
      <c r="B26" s="5" t="s">
        <v>20</v>
      </c>
      <c r="C26" s="28">
        <f>C22-C24</f>
        <v>23916.256474834965</v>
      </c>
    </row>
    <row r="28" spans="1:3" x14ac:dyDescent="0.2">
      <c r="B28" s="17" t="s">
        <v>21</v>
      </c>
    </row>
    <row r="29" spans="1:3" x14ac:dyDescent="0.2">
      <c r="A29" s="2">
        <f>A26+1</f>
        <v>12</v>
      </c>
      <c r="B29" s="18" t="s">
        <v>23</v>
      </c>
      <c r="C29" s="19">
        <f>5028727.35</f>
        <v>5028727.3499999996</v>
      </c>
    </row>
    <row r="30" spans="1:3" x14ac:dyDescent="0.2">
      <c r="A30" s="2">
        <f>A29+1</f>
        <v>13</v>
      </c>
      <c r="B30" s="20" t="s">
        <v>6</v>
      </c>
      <c r="C30" s="21">
        <v>-28066.959999999999</v>
      </c>
    </row>
    <row r="31" spans="1:3" x14ac:dyDescent="0.2">
      <c r="A31" s="2">
        <f>A30+1</f>
        <v>14</v>
      </c>
      <c r="B31" s="18" t="s">
        <v>7</v>
      </c>
      <c r="C31" s="22">
        <f>SUM(C29:C30)</f>
        <v>5000660.3899999997</v>
      </c>
    </row>
    <row r="32" spans="1:3" x14ac:dyDescent="0.2">
      <c r="A32" s="2">
        <f>A31+1</f>
        <v>15</v>
      </c>
      <c r="B32" s="18" t="s">
        <v>8</v>
      </c>
      <c r="C32" s="23">
        <v>0.59513199999999999</v>
      </c>
    </row>
    <row r="33" spans="1:3" x14ac:dyDescent="0.2">
      <c r="A33" s="2">
        <f t="shared" ref="A33:A37" si="1">A32+1</f>
        <v>16</v>
      </c>
      <c r="B33" s="18" t="s">
        <v>9</v>
      </c>
      <c r="C33" s="19">
        <f>C31*C32</f>
        <v>2976053.01922148</v>
      </c>
    </row>
    <row r="34" spans="1:3" x14ac:dyDescent="0.2">
      <c r="A34" s="2">
        <f t="shared" si="1"/>
        <v>17</v>
      </c>
      <c r="B34" s="24" t="s">
        <v>10</v>
      </c>
      <c r="C34" s="25">
        <v>0.4</v>
      </c>
    </row>
    <row r="35" spans="1:3" x14ac:dyDescent="0.2">
      <c r="A35" s="2">
        <f t="shared" si="1"/>
        <v>18</v>
      </c>
      <c r="B35" s="20" t="s">
        <v>11</v>
      </c>
      <c r="C35" s="19">
        <f>C33*C34</f>
        <v>1190421.2076885921</v>
      </c>
    </row>
    <row r="36" spans="1:3" x14ac:dyDescent="0.2">
      <c r="A36" s="2">
        <f t="shared" si="1"/>
        <v>19</v>
      </c>
      <c r="B36" s="18" t="s">
        <v>12</v>
      </c>
      <c r="C36" s="26">
        <v>2.1916999999999999E-2</v>
      </c>
    </row>
    <row r="37" spans="1:3" x14ac:dyDescent="0.2">
      <c r="A37" s="2">
        <f t="shared" si="1"/>
        <v>20</v>
      </c>
      <c r="B37" s="20" t="s">
        <v>24</v>
      </c>
      <c r="C37" s="27">
        <f>C35*C36</f>
        <v>26090.461608910871</v>
      </c>
    </row>
    <row r="38" spans="1:3" x14ac:dyDescent="0.2">
      <c r="A38" s="2"/>
    </row>
    <row r="39" spans="1:3" x14ac:dyDescent="0.2">
      <c r="A39" s="8">
        <f>A37+1</f>
        <v>21</v>
      </c>
      <c r="B39" s="5" t="s">
        <v>22</v>
      </c>
      <c r="C39" s="28">
        <f>C37/12</f>
        <v>2174.2051340759058</v>
      </c>
    </row>
    <row r="41" spans="1:3" x14ac:dyDescent="0.2">
      <c r="A41" s="8">
        <f>A39+1</f>
        <v>22</v>
      </c>
      <c r="B41" s="17" t="s">
        <v>25</v>
      </c>
      <c r="C41" s="29">
        <f>C26+C39</f>
        <v>26090.461608910871</v>
      </c>
    </row>
  </sheetData>
  <mergeCells count="5">
    <mergeCell ref="A2:C2"/>
    <mergeCell ref="A3:C3"/>
    <mergeCell ref="A5:C5"/>
    <mergeCell ref="A6:C6"/>
    <mergeCell ref="A7:C7"/>
  </mergeCells>
  <pageMargins left="0.75" right="0.75" top="1" bottom="1" header="0.5" footer="0.5"/>
  <pageSetup scale="83" orientation="portrait" r:id="rId1"/>
  <headerFooter alignWithMargins="0">
    <oddHeader>&amp;RSchedule 2, Page 4, Workpaper 7.1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2, Page 4, WP 7.1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2021-04-22T22:36:28Z</dcterms:created>
  <dcterms:modified xsi:type="dcterms:W3CDTF">2021-06-14T18:02:52Z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